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32" i="1"/>
  <c r="H24" i="1"/>
  <c r="H57" i="1"/>
  <c r="H28" i="1" l="1"/>
  <c r="H18" i="1" l="1"/>
  <c r="H22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<sst xmlns="http://schemas.openxmlformats.org/spreadsheetml/2006/main" count="57" uniqueCount="32">
  <si>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</si>
  <si>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</si>
  <si>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</si>
  <si>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</si>
  <si>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</si>
  <si>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</si>
  <si>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</si>
  <si>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</si>
  <si>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</si>
  <si>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</si>
  <si>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</si>
  <si>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</si>
  <si>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</si>
  <si>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</si>
  <si>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</si>
  <si>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</si>
  <si>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</si>
  <si>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</si>
  <si>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</si>
  <si>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</si>
  <si>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</si>
  <si>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</si>
  <si>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</si>
  <si>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</si>
  <si>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</si>
  <si>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</si>
  <si>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</si>
  <si>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</si>
  <si>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</si>
  <si>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20.12.2023 </t>
  </si>
  <si>
    <t>Primljena i neutrošena participacija od 20.12.2023</t>
  </si>
  <si>
    <t xml:space="preserve">Dana 20.12.2023.godine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</si>
</sst>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L7" sqref="L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4" t="s">
        <v>4</v>
      </c>
      <c r="C11" s="45"/>
      <c r="D11" s="45"/>
      <c r="E11" s="45"/>
      <c r="F11" s="46"/>
      <c r="G11" s="25" t="s">
        <v>5</v>
      </c>
      <c r="H11" s="25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45280</v>
      </c>
      <c r="H12" s="12">
        <v>16878325.84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41" t="s">
        <v>8</v>
      </c>
      <c r="C13" s="41"/>
      <c r="D13" s="41"/>
      <c r="E13" s="41"/>
      <c r="F13" s="41"/>
      <c r="G13" s="16">
        <v>45280</v>
      </c>
      <c r="H13" s="1">
        <f>H14+H29-H37-H50</f>
        <v>2980474.5300000012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45280</v>
      </c>
      <c r="H14" s="2">
        <f>SUM(H15:H28)</f>
        <v>2489990.9000000013</v>
      </c>
      <c r="I14" s="24"/>
      <c r="J14" s="9"/>
      <c r="K14" s="23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6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6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6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+1624000-1637702.39+129472.23+41996.22-42466.67+9480-9449.88+880000-1580374.39-79754+79754</f>
        <v>2116468.0300000012</v>
      </c>
      <c r="I18" s="26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8"/>
      <c r="H19" s="8">
        <v>0</v>
      </c>
      <c r="I19" s="26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8"/>
      <c r="H20" s="8">
        <v>0</v>
      </c>
      <c r="I20" s="26"/>
      <c r="J20" s="9"/>
    </row>
    <row r="21" spans="2:13" x14ac:dyDescent="0.25">
      <c r="B21" s="28" t="s">
        <v>16</v>
      </c>
      <c r="C21" s="29"/>
      <c r="D21" s="29"/>
      <c r="E21" s="29"/>
      <c r="F21" s="30"/>
      <c r="G21" s="18"/>
      <c r="H21" s="8">
        <v>0</v>
      </c>
      <c r="I21" s="26"/>
      <c r="J21" s="9"/>
    </row>
    <row r="22" spans="2:13" x14ac:dyDescent="0.25">
      <c r="B22" s="28" t="s">
        <v>17</v>
      </c>
      <c r="C22" s="29"/>
      <c r="D22" s="29"/>
      <c r="E22" s="29"/>
      <c r="F22" s="30"/>
      <c r="G22" s="18"/>
      <c r="H22" s="22">
        <f>124559.4-39047.4+627235.22-627235.22+564498+314002-960454+1118305.44-1118305.44</f>
        <v>3558</v>
      </c>
      <c r="I22" s="26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8"/>
      <c r="H23" s="8">
        <v>0</v>
      </c>
      <c r="I23" s="26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8"/>
      <c r="H24" s="8">
        <f>1184208.39-216675.4-666678.09-163044.07-67000+1184208.33-733593.15-170945.88+1184208.33-30383.81-104682.55-221912.34-998976.15+67000</f>
        <v>245733.60999999975</v>
      </c>
      <c r="I24" s="26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8"/>
      <c r="H25" s="8">
        <v>0</v>
      </c>
      <c r="I25" s="26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8"/>
      <c r="H26" s="8">
        <v>0</v>
      </c>
      <c r="I26" s="26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8"/>
      <c r="H27" s="8">
        <v>0</v>
      </c>
      <c r="I27" s="26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</f>
        <v>124231.26000000015</v>
      </c>
      <c r="I28" s="26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7">
        <v>45280</v>
      </c>
      <c r="H29" s="2">
        <f>H30+H31+H32+H33+H35+H36+H34</f>
        <v>490642.88000000006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153083.33+203916.67-162122.33+178500-172692.33+178500-208923.94+178500-189703.97+178500-166964.81+178500-156432.19+178500-133344.43+178500-148827.33+178500-126603.55+178500-180558.75+200000-195433.49</f>
        <v>321892.88000000006</v>
      </c>
      <c r="I31" s="9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19"/>
      <c r="H32" s="8">
        <f>325750-67000-90000</f>
        <v>168750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19"/>
      <c r="H36" s="8">
        <v>0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0">
        <v>45280</v>
      </c>
      <c r="H37" s="3">
        <f>SUM(H38:H49)</f>
        <v>159.25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4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8"/>
      <c r="H47" s="8">
        <f>87.25+60+6+6</f>
        <v>159.25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0">
        <v>45280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4"/>
      <c r="K52" s="6"/>
    </row>
    <row r="53" spans="2:12" x14ac:dyDescent="0.25">
      <c r="B53" s="28" t="s">
        <v>19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1">
        <v>45280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+976211.24+2331.92-0.41-1009671.29+0.1-0.12+54.02+5940000-5940000+6904.25-6904.25+41630.69-41630.69+13860000</f>
        <v>13897851.309999999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19"/>
      <c r="H59" s="5">
        <f>H14+H29-H37-H50+H57-H58</f>
        <v>16878325.84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2023-12-26T06:39:43Z</dcterms:modified>
  <cp:category/>
  <cp:contentStatus/>
</cp:coreProperties>
</file>